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persons/person.xml" ContentType="application/vnd.ms-excel.person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z.palacios\Desktop\BK-LUZ-MARY-OAP\Documentos\UAESP\DOCUMENTACION\GESTION TALENTO HUMANO\"/>
    </mc:Choice>
  </mc:AlternateContent>
  <xr:revisionPtr revIDLastSave="0" documentId="8_{5CB7684B-C246-435D-9CCA-6CD1A4BBCBD7}" xr6:coauthVersionLast="47" xr6:coauthVersionMax="47" xr10:uidLastSave="{00000000-0000-0000-0000-000000000000}"/>
  <bookViews>
    <workbookView xWindow="-21720" yWindow="-3585" windowWidth="21840" windowHeight="13020" xr2:uid="{A6781891-79C3-40E9-AD9F-D18479CDA9F2}"/>
  </bookViews>
  <sheets>
    <sheet name="Viaticos y Assist Card" sheetId="2" r:id="rId1"/>
    <sheet name="Base" sheetId="1" r:id="rId2"/>
  </sheets>
  <definedNames>
    <definedName name="_xlnm._FilterDatabase" localSheetId="1" hidden="1">Base!$A$4:$F$4</definedName>
    <definedName name="Centro_America">Base!#REF!</definedName>
    <definedName name="En_Interior_Pais">Base!$A$5:$C$15</definedName>
    <definedName name="Estados_Unidos">Base!#REF!</definedName>
    <definedName name="Europa">Base!#REF!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2" l="1"/>
  <c r="B12" i="2"/>
  <c r="B11" i="2"/>
  <c r="B29" i="2"/>
  <c r="B30" i="2" l="1"/>
  <c r="B28" i="2"/>
  <c r="B27" i="2"/>
  <c r="B34" i="2"/>
  <c r="B20" i="2"/>
  <c r="B18" i="2" l="1"/>
  <c r="B19" i="2" s="1"/>
  <c r="B23" i="2" s="1"/>
  <c r="B31" i="2"/>
  <c r="B35" i="2" s="1"/>
  <c r="B36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tc={9230E404-DD90-4E76-9F24-FCD0CB2AFDB8}</author>
  </authors>
  <commentList>
    <comment ref="A37" authorId="0" shapeId="0" xr:uid="{9230E404-DD90-4E76-9F24-FCD0CB2AFDB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FAVOR PONER LA ETIQUETA EN EL PE DE PAGINA CONFORME A LO ESTABLECIDO EN EL INSTRUCTIVO DE CONTROL DE LA INFORMACION DOCUMENTADA</t>
      </text>
    </comment>
  </commentList>
</comments>
</file>

<file path=xl/sharedStrings.xml><?xml version="1.0" encoding="utf-8"?>
<sst xmlns="http://schemas.openxmlformats.org/spreadsheetml/2006/main" count="47" uniqueCount="38">
  <si>
    <t>En adelante</t>
  </si>
  <si>
    <t>CENTRO AMERICA, EL CARIBE Y SURAMERICA EXCEPTO BRASIL CHILE ARGENTINA Y PUERTO RICO</t>
  </si>
  <si>
    <t>ESTADOS UNIDOS, CANADA, CHILE, BRASIL, AFRICA Y PUERTO RICO</t>
  </si>
  <si>
    <t>EUROPA, ASIA, OCEANIA, MEXICO Y ARGENTINA</t>
  </si>
  <si>
    <t>EN EL INTERIOR DEL PAIS</t>
  </si>
  <si>
    <t>BASE DE LIQUIDACION A:</t>
  </si>
  <si>
    <t>BASE DE LIQUIDACION DE:</t>
  </si>
  <si>
    <t>Nombre</t>
  </si>
  <si>
    <t>Cedula</t>
  </si>
  <si>
    <t>Cargo</t>
  </si>
  <si>
    <t>Subdireccion</t>
  </si>
  <si>
    <t>Pesos</t>
  </si>
  <si>
    <t>Dolares</t>
  </si>
  <si>
    <t>Unidad</t>
  </si>
  <si>
    <t>Numero Dias</t>
  </si>
  <si>
    <t>Valor Dia</t>
  </si>
  <si>
    <t>Salario Pesos</t>
  </si>
  <si>
    <t>Sueldo Basico</t>
  </si>
  <si>
    <t>Prima Tecnica</t>
  </si>
  <si>
    <t>Prima Antigüedad</t>
  </si>
  <si>
    <t>Carga Prestacional</t>
  </si>
  <si>
    <t>Total Mensual</t>
  </si>
  <si>
    <t>Dias</t>
  </si>
  <si>
    <t>Salario Diario</t>
  </si>
  <si>
    <t>Asistencia Medica Internacional -  Assist Card</t>
  </si>
  <si>
    <t>Motivo Asistencia</t>
  </si>
  <si>
    <t>Columna</t>
  </si>
  <si>
    <t>Total Viaticos</t>
  </si>
  <si>
    <t>Valor Assist Card</t>
  </si>
  <si>
    <t>Comision de Servicio a:</t>
  </si>
  <si>
    <t xml:space="preserve">Viaticos Alojamiento Alimentacion y Transporte </t>
  </si>
  <si>
    <t>VIATICOS DECRETO 613 DE 2025 POR EL CUAL SE FIJAN LAS ESCALAS PARA VIATICOS DE ALOJAMIENTO ALIMENTACION Y TRANSPORTE</t>
  </si>
  <si>
    <t>Pernocta en el lugar de Comision 50% Viaticos</t>
  </si>
  <si>
    <t>Gastos Representacion</t>
  </si>
  <si>
    <t>Para determinar el valor de los viáticos se tendrá en cuenta la asignación básica mensual, los gastos de representación y los incrementos de salario por antigüedad.</t>
  </si>
  <si>
    <t>Fecha de inicio</t>
  </si>
  <si>
    <t>Fecha fin</t>
  </si>
  <si>
    <t>Tasa Representativa del Mercado del 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</si>
</sst>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  <numFmt numFmtId="165" formatCode="&quot;$&quot;\ #,##0\ &quot;Pesos&quot;"/>
    <numFmt numFmtId="166" formatCode="&quot;US$ &quot;\ #,##0\ &quot;Dolares&quot;"/>
    <numFmt numFmtId="167" formatCode="_-* #,##0_-;\-* #,##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2" borderId="0" applyNumberFormat="0" applyBorder="0" applyAlignment="0" applyProtection="0"/>
  </cellStyleXfs>
  <cellXfs count="42">
    <xf numFmtId="0" fontId="0" fillId="0" borderId="0" xfId="0"/>
    <xf numFmtId="164" fontId="0" fillId="4" borderId="1" xfId="1" applyNumberFormat="1" applyFont="1" applyFill="1" applyBorder="1"/>
    <xf numFmtId="0" fontId="2" fillId="3" borderId="8" xfId="0" applyFont="1" applyFill="1" applyBorder="1" applyAlignment="1">
      <alignment horizontal="center" vertical="center" wrapText="1"/>
    </xf>
    <xf numFmtId="165" fontId="0" fillId="4" borderId="1" xfId="1" applyNumberFormat="1" applyFont="1" applyFill="1" applyBorder="1"/>
    <xf numFmtId="166" fontId="0" fillId="4" borderId="1" xfId="1" applyNumberFormat="1" applyFont="1" applyFill="1" applyBorder="1"/>
    <xf numFmtId="164" fontId="0" fillId="0" borderId="0" xfId="0" applyNumberFormat="1"/>
    <xf numFmtId="166" fontId="0" fillId="4" borderId="0" xfId="1" applyNumberFormat="1" applyFont="1" applyFill="1" applyBorder="1"/>
    <xf numFmtId="4" fontId="0" fillId="0" borderId="0" xfId="0" applyNumberFormat="1"/>
    <xf numFmtId="0" fontId="3" fillId="0" borderId="5" xfId="0" applyFont="1" applyBorder="1"/>
    <xf numFmtId="0" fontId="3" fillId="0" borderId="6" xfId="0" applyFont="1" applyBorder="1"/>
    <xf numFmtId="0" fontId="3" fillId="0" borderId="1" xfId="0" applyFont="1" applyBorder="1"/>
    <xf numFmtId="164" fontId="3" fillId="0" borderId="1" xfId="1" applyNumberFormat="1" applyFont="1" applyFill="1" applyBorder="1"/>
    <xf numFmtId="0" fontId="3" fillId="0" borderId="6" xfId="0" applyFont="1" applyBorder="1" applyAlignment="1">
      <alignment horizontal="center" vertical="center" wrapText="1"/>
    </xf>
    <xf numFmtId="164" fontId="0" fillId="0" borderId="10" xfId="1" applyNumberFormat="1" applyFont="1" applyFill="1" applyBorder="1"/>
    <xf numFmtId="0" fontId="3" fillId="0" borderId="5" xfId="2" applyFont="1" applyFill="1" applyBorder="1" applyAlignment="1">
      <alignment horizontal="center" vertical="center" wrapText="1"/>
    </xf>
    <xf numFmtId="167" fontId="3" fillId="0" borderId="6" xfId="2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0" fillId="0" borderId="5" xfId="0" applyBorder="1"/>
    <xf numFmtId="164" fontId="3" fillId="0" borderId="12" xfId="2" applyNumberFormat="1" applyFont="1" applyFill="1" applyBorder="1"/>
    <xf numFmtId="0" fontId="0" fillId="0" borderId="6" xfId="0" applyBorder="1"/>
    <xf numFmtId="0" fontId="0" fillId="0" borderId="10" xfId="0" applyBorder="1"/>
    <xf numFmtId="0" fontId="3" fillId="0" borderId="9" xfId="2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9" xfId="2" applyFont="1" applyFill="1" applyBorder="1"/>
    <xf numFmtId="15" fontId="3" fillId="0" borderId="9" xfId="2" applyNumberFormat="1" applyFont="1" applyFill="1" applyBorder="1"/>
    <xf numFmtId="3" fontId="0" fillId="0" borderId="1" xfId="0" applyNumberFormat="1" applyBorder="1"/>
    <xf numFmtId="0" fontId="0" fillId="0" borderId="1" xfId="0" applyBorder="1"/>
    <xf numFmtId="164" fontId="3" fillId="0" borderId="1" xfId="2" applyNumberFormat="1" applyFont="1" applyFill="1" applyBorder="1"/>
    <xf numFmtId="0" fontId="3" fillId="0" borderId="7" xfId="0" applyFont="1" applyBorder="1"/>
    <xf numFmtId="164" fontId="3" fillId="0" borderId="11" xfId="1" applyNumberFormat="1" applyFont="1" applyFill="1" applyBorder="1"/>
    <xf numFmtId="3" fontId="0" fillId="0" borderId="5" xfId="0" applyNumberFormat="1" applyBorder="1"/>
    <xf numFmtId="164" fontId="3" fillId="0" borderId="4" xfId="1" applyNumberFormat="1" applyFont="1" applyFill="1" applyBorder="1"/>
    <xf numFmtId="0" fontId="3" fillId="4" borderId="6" xfId="0" applyFont="1" applyFill="1" applyBorder="1"/>
    <xf numFmtId="0" fontId="3" fillId="4" borderId="6" xfId="0" applyFont="1" applyFill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4" borderId="13" xfId="0" applyFill="1" applyBorder="1" applyAlignment="1">
      <alignment horizontal="left" wrapTex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6" fillId="0" borderId="1" xfId="0" applyFont="1" applyFill="1" applyBorder="1"/>
    <xf numFmtId="3" fontId="6" fillId="0" borderId="1" xfId="1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3">
    <cellStyle name="Énfasis1" xfId="2" builtinId="29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3</xdr:row>
          <xdr:rowOff>274320</xdr:rowOff>
        </xdr:from>
        <xdr:to>
          <xdr:col>6</xdr:col>
          <xdr:colOff>1295400</xdr:colOff>
          <xdr:row>4</xdr:row>
          <xdr:rowOff>76200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>
  <person displayName="Luz Mary Palacios Castillo" id="{A304C35D-3626-4FC4-A558-5C7D7218B39D}" userId="S::luz.palacios@uaesp.gov.co::bc65a817-fd8f-4994-ac3c-3d6b16d38429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7" dT="2026-02-10T15:48:08.32" personId="{A304C35D-3626-4FC4-A558-5C7D7218B39D}" id="{9230E404-DD90-4E76-9F24-FCD0CB2AFDB8}">
    <text>FAVOR PONER LA ETIQUETA EN EL PE DE PAGINA CONFORME A LO ESTABLECIDO EN EL INSTRUCTIVO DE CONTROL DE LA INFORMACION DOCUMENTADA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1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59505-004A-45E0-B573-98F19467955E}">
  <dimension ref="A1:F37"/>
  <sheetViews>
    <sheetView showGridLines="0" tabSelected="1" view="pageLayout" zoomScaleNormal="100" workbookViewId="0">
      <selection activeCell="A37" sqref="A37:B37"/>
    </sheetView>
  </sheetViews>
  <sheetFormatPr baseColWidth="10" defaultRowHeight="14.4" x14ac:dyDescent="0.3"/>
  <cols>
    <col min="1" max="1" width="25.5546875" customWidth="1"/>
    <col min="2" max="2" width="66.44140625" customWidth="1"/>
    <col min="3" max="3" width="134.5546875" bestFit="1" customWidth="1"/>
  </cols>
  <sheetData>
    <row r="1" spans="1:6" ht="15" thickBot="1" x14ac:dyDescent="0.35"/>
    <row r="2" spans="1:6" ht="15" thickBot="1" x14ac:dyDescent="0.35">
      <c r="A2" s="33" t="s">
        <v>30</v>
      </c>
      <c r="B2" s="34"/>
    </row>
    <row r="3" spans="1:6" x14ac:dyDescent="0.3">
      <c r="A3" s="8" t="s">
        <v>7</v>
      </c>
      <c r="B3" s="14"/>
    </row>
    <row r="4" spans="1:6" x14ac:dyDescent="0.3">
      <c r="A4" s="9" t="s">
        <v>8</v>
      </c>
      <c r="B4" s="15"/>
    </row>
    <row r="5" spans="1:6" x14ac:dyDescent="0.3">
      <c r="A5" s="9" t="s">
        <v>9</v>
      </c>
      <c r="B5" s="16"/>
    </row>
    <row r="6" spans="1:6" ht="15" thickBot="1" x14ac:dyDescent="0.35">
      <c r="A6" s="9" t="s">
        <v>10</v>
      </c>
      <c r="B6" s="16"/>
    </row>
    <row r="7" spans="1:6" x14ac:dyDescent="0.3">
      <c r="A7" s="17" t="s">
        <v>17</v>
      </c>
      <c r="B7" s="18"/>
    </row>
    <row r="8" spans="1:6" x14ac:dyDescent="0.3">
      <c r="A8" s="19" t="s">
        <v>18</v>
      </c>
      <c r="B8" s="18"/>
    </row>
    <row r="9" spans="1:6" x14ac:dyDescent="0.3">
      <c r="A9" s="19" t="s">
        <v>33</v>
      </c>
      <c r="B9" s="18"/>
    </row>
    <row r="10" spans="1:6" x14ac:dyDescent="0.3">
      <c r="A10" s="19" t="s">
        <v>19</v>
      </c>
      <c r="B10" s="18"/>
    </row>
    <row r="11" spans="1:6" ht="15" thickBot="1" x14ac:dyDescent="0.35">
      <c r="A11" s="20" t="s">
        <v>20</v>
      </c>
      <c r="B11" s="13">
        <f>SUM(B7:B9)*0.4</f>
        <v>0</v>
      </c>
    </row>
    <row r="12" spans="1:6" ht="15" thickBot="1" x14ac:dyDescent="0.35">
      <c r="A12" s="10" t="s">
        <v>21</v>
      </c>
      <c r="B12" s="11">
        <f>SUM(B7:B11)</f>
        <v>0</v>
      </c>
    </row>
    <row r="13" spans="1:6" ht="41.25" customHeight="1" x14ac:dyDescent="0.3">
      <c r="A13" s="12" t="s">
        <v>25</v>
      </c>
      <c r="B13" s="16"/>
    </row>
    <row r="14" spans="1:6" ht="39" customHeight="1" x14ac:dyDescent="0.3">
      <c r="A14" s="12" t="s">
        <v>32</v>
      </c>
      <c r="B14" s="21" t="b">
        <v>0</v>
      </c>
      <c r="F14" s="7"/>
    </row>
    <row r="15" spans="1:6" x14ac:dyDescent="0.3">
      <c r="A15" s="9" t="s">
        <v>29</v>
      </c>
      <c r="B15" s="22"/>
    </row>
    <row r="16" spans="1:6" x14ac:dyDescent="0.3">
      <c r="A16" s="9" t="s">
        <v>35</v>
      </c>
      <c r="B16" s="23"/>
    </row>
    <row r="17" spans="1:3" x14ac:dyDescent="0.3">
      <c r="A17" s="31" t="s">
        <v>36</v>
      </c>
      <c r="B17" s="23"/>
    </row>
    <row r="18" spans="1:3" ht="15" thickBot="1" x14ac:dyDescent="0.35">
      <c r="A18" s="9" t="s">
        <v>16</v>
      </c>
      <c r="B18" s="18">
        <f>SUM(B27:B30)</f>
        <v>0</v>
      </c>
    </row>
    <row r="19" spans="1:3" ht="15" thickBot="1" x14ac:dyDescent="0.35">
      <c r="A19" s="9" t="s">
        <v>15</v>
      </c>
      <c r="B19" s="24" t="e">
        <f>IF(B14&lt;&gt;TRUE,VLOOKUP(B18,Base!$A$5:$F$15,HLOOKUP(B15,Base!$C$4:$F$17,13,0),1),VLOOKUP(B18,Base!$A$5:$F$15,HLOOKUP(B15,Base!$C$4:$F$17,13,0),1)*50%)</f>
        <v>#N/A</v>
      </c>
      <c r="C19" s="5"/>
    </row>
    <row r="20" spans="1:3" ht="15" thickBot="1" x14ac:dyDescent="0.35">
      <c r="A20" s="9" t="s">
        <v>13</v>
      </c>
      <c r="B20" s="25" t="e">
        <f>HLOOKUP(B15,Base!$C$4:$F$17,14,0)</f>
        <v>#N/A</v>
      </c>
    </row>
    <row r="21" spans="1:3" ht="29.4" thickBot="1" x14ac:dyDescent="0.35">
      <c r="A21" s="32" t="s">
        <v>37</v>
      </c>
      <c r="B21" s="26"/>
    </row>
    <row r="22" spans="1:3" ht="15" thickBot="1" x14ac:dyDescent="0.35">
      <c r="A22" s="9" t="s">
        <v>14</v>
      </c>
      <c r="B22" s="24"/>
    </row>
    <row r="23" spans="1:3" ht="15" thickBot="1" x14ac:dyDescent="0.35">
      <c r="A23" s="27" t="s">
        <v>27</v>
      </c>
      <c r="B23" s="28" t="e">
        <f>IF(B20="Dolares",B22*B21*B19,B19*B22)</f>
        <v>#N/A</v>
      </c>
    </row>
    <row r="25" spans="1:3" ht="15" thickBot="1" x14ac:dyDescent="0.35"/>
    <row r="26" spans="1:3" ht="15" thickBot="1" x14ac:dyDescent="0.35">
      <c r="A26" s="33" t="s">
        <v>24</v>
      </c>
      <c r="B26" s="34"/>
    </row>
    <row r="27" spans="1:3" x14ac:dyDescent="0.3">
      <c r="A27" s="17" t="s">
        <v>17</v>
      </c>
      <c r="B27" s="13">
        <f>+B7</f>
        <v>0</v>
      </c>
    </row>
    <row r="28" spans="1:3" x14ac:dyDescent="0.3">
      <c r="A28" s="19" t="s">
        <v>18</v>
      </c>
      <c r="B28" s="13">
        <f t="shared" ref="B28:B29" si="0">+B8</f>
        <v>0</v>
      </c>
    </row>
    <row r="29" spans="1:3" x14ac:dyDescent="0.3">
      <c r="A29" s="19" t="s">
        <v>33</v>
      </c>
      <c r="B29" s="13">
        <f t="shared" si="0"/>
        <v>0</v>
      </c>
    </row>
    <row r="30" spans="1:3" x14ac:dyDescent="0.3">
      <c r="A30" s="19" t="s">
        <v>19</v>
      </c>
      <c r="B30" s="13">
        <f>+B10</f>
        <v>0</v>
      </c>
    </row>
    <row r="31" spans="1:3" ht="15" thickBot="1" x14ac:dyDescent="0.35">
      <c r="A31" s="20" t="s">
        <v>20</v>
      </c>
      <c r="B31" s="13">
        <f>+B11</f>
        <v>0</v>
      </c>
    </row>
    <row r="32" spans="1:3" ht="15" thickBot="1" x14ac:dyDescent="0.35">
      <c r="A32" s="10" t="s">
        <v>21</v>
      </c>
      <c r="B32" s="11">
        <f>SUM(B27:B31)</f>
        <v>0</v>
      </c>
    </row>
    <row r="33" spans="1:2" ht="15" thickBot="1" x14ac:dyDescent="0.35"/>
    <row r="34" spans="1:2" x14ac:dyDescent="0.3">
      <c r="A34" s="17" t="s">
        <v>22</v>
      </c>
      <c r="B34" s="29">
        <f>+B22</f>
        <v>0</v>
      </c>
    </row>
    <row r="35" spans="1:2" ht="15" thickBot="1" x14ac:dyDescent="0.35">
      <c r="A35" s="20" t="s">
        <v>23</v>
      </c>
      <c r="B35" s="13">
        <f>+B32/30</f>
        <v>0</v>
      </c>
    </row>
    <row r="36" spans="1:2" ht="15" thickBot="1" x14ac:dyDescent="0.35">
      <c r="A36" s="10" t="s">
        <v>28</v>
      </c>
      <c r="B36" s="30">
        <f>+B35*B34</f>
        <v>0</v>
      </c>
    </row>
    <row r="37" spans="1:2" ht="38.25" customHeight="1" x14ac:dyDescent="0.3">
      <c r="A37" s="35" t="s">
        <v>34</v>
      </c>
      <c r="B37" s="35"/>
    </row>
  </sheetData>
  <mergeCells count="3">
    <mergeCell ref="A26:B26"/>
    <mergeCell ref="A2:B2"/>
    <mergeCell ref="A37:B37"/>
  </mergeCells>
  <pageMargins left="0.70866141732283472" right="0.70866141732283472" top="0.74803149606299213" bottom="0.74803149606299213" header="0.31496062992125984" footer="0.31496062992125984"/>
  <pageSetup scale="98" orientation="portrait" r:id="rId1"/>
  <headerFooter>
    <oddHeader>&amp;L&amp;G&amp;C&amp;"Arial,Negrita"&amp;12LIQUIDACIÓN DE VIATICOS</oddHeader>
    <oddFooter>&amp;C&amp;N
IPB&amp;RGTH-FM-11
V1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E5243E27-9B37-4DDB-ACAA-5B7DC77FE3F7}">
          <x14:formula1>
            <xm:f>Base!$C$4:$F$4</xm:f>
          </x14:formula1>
          <xm:sqref>B15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52FD-9913-4847-B46C-1DCBEAE7B0F3}">
  <dimension ref="A1:H17"/>
  <sheetViews>
    <sheetView workbookViewId="0">
      <selection activeCell="F16" sqref="F16"/>
    </sheetView>
  </sheetViews>
  <sheetFormatPr baseColWidth="10" defaultRowHeight="14.4" x14ac:dyDescent="0.3"/>
  <cols>
    <col min="1" max="1" width="24.5546875" customWidth="1"/>
    <col min="2" max="2" width="23.44140625" customWidth="1"/>
    <col min="3" max="3" width="21.33203125" bestFit="1" customWidth="1"/>
    <col min="4" max="4" width="29.6640625" customWidth="1"/>
    <col min="5" max="5" width="26" customWidth="1"/>
    <col min="6" max="8" width="19.33203125" customWidth="1"/>
  </cols>
  <sheetData>
    <row r="1" spans="1:8" ht="16.2" thickBot="1" x14ac:dyDescent="0.35">
      <c r="A1" s="36" t="s">
        <v>31</v>
      </c>
      <c r="B1" s="37"/>
      <c r="C1" s="37"/>
      <c r="D1" s="37"/>
      <c r="E1" s="37"/>
      <c r="F1" s="38"/>
    </row>
    <row r="3" spans="1:8" ht="15" thickBot="1" x14ac:dyDescent="0.35"/>
    <row r="4" spans="1:8" ht="49.2" customHeight="1" thickBot="1" x14ac:dyDescent="0.35">
      <c r="A4" s="2" t="s">
        <v>6</v>
      </c>
      <c r="B4" s="2" t="s">
        <v>5</v>
      </c>
      <c r="C4" s="2" t="s">
        <v>4</v>
      </c>
      <c r="D4" s="2" t="s">
        <v>1</v>
      </c>
      <c r="E4" s="2" t="s">
        <v>2</v>
      </c>
      <c r="F4" s="2" t="s">
        <v>3</v>
      </c>
      <c r="G4" s="6"/>
      <c r="H4" s="6"/>
    </row>
    <row r="5" spans="1:8" ht="15" thickBot="1" x14ac:dyDescent="0.35">
      <c r="A5" s="1">
        <v>0</v>
      </c>
      <c r="B5" s="1">
        <v>1791760</v>
      </c>
      <c r="C5" s="3">
        <v>162510</v>
      </c>
      <c r="D5" s="4">
        <v>80</v>
      </c>
      <c r="E5" s="4">
        <v>100</v>
      </c>
      <c r="F5" s="4">
        <v>140</v>
      </c>
      <c r="G5" s="6"/>
      <c r="H5" s="6"/>
    </row>
    <row r="6" spans="1:8" ht="15" thickBot="1" x14ac:dyDescent="0.35">
      <c r="A6" s="1">
        <v>1761761</v>
      </c>
      <c r="B6" s="1">
        <v>2815579</v>
      </c>
      <c r="C6" s="3">
        <v>222099</v>
      </c>
      <c r="D6" s="4">
        <v>110</v>
      </c>
      <c r="E6" s="4">
        <v>150</v>
      </c>
      <c r="F6" s="4">
        <v>220</v>
      </c>
      <c r="G6" s="6"/>
      <c r="H6" s="6"/>
    </row>
    <row r="7" spans="1:8" ht="15" thickBot="1" x14ac:dyDescent="0.35">
      <c r="A7" s="1">
        <v>2815580</v>
      </c>
      <c r="B7" s="1">
        <v>3759796</v>
      </c>
      <c r="C7" s="3">
        <v>269483</v>
      </c>
      <c r="D7" s="4">
        <v>140</v>
      </c>
      <c r="E7" s="4">
        <v>200</v>
      </c>
      <c r="F7" s="4">
        <v>300</v>
      </c>
      <c r="G7" s="6"/>
      <c r="H7" s="6"/>
    </row>
    <row r="8" spans="1:8" ht="15" thickBot="1" x14ac:dyDescent="0.35">
      <c r="A8" s="1">
        <v>3759797</v>
      </c>
      <c r="B8" s="1">
        <v>4768793</v>
      </c>
      <c r="C8" s="3">
        <v>313570</v>
      </c>
      <c r="D8" s="4">
        <v>150</v>
      </c>
      <c r="E8" s="4">
        <v>210</v>
      </c>
      <c r="F8" s="4">
        <v>320</v>
      </c>
      <c r="G8" s="6"/>
      <c r="H8" s="6"/>
    </row>
    <row r="9" spans="1:8" ht="15" thickBot="1" x14ac:dyDescent="0.35">
      <c r="A9" s="1">
        <v>4768794</v>
      </c>
      <c r="B9" s="1">
        <v>5759304</v>
      </c>
      <c r="C9" s="3">
        <v>360077</v>
      </c>
      <c r="D9" s="4">
        <v>160</v>
      </c>
      <c r="E9" s="4">
        <v>240</v>
      </c>
      <c r="F9" s="4">
        <v>350</v>
      </c>
      <c r="G9" s="6"/>
      <c r="H9" s="6"/>
    </row>
    <row r="10" spans="1:8" ht="15" thickBot="1" x14ac:dyDescent="0.35">
      <c r="A10" s="1">
        <v>5759305</v>
      </c>
      <c r="B10" s="1">
        <v>8685901</v>
      </c>
      <c r="C10" s="3">
        <v>406416</v>
      </c>
      <c r="D10" s="4">
        <v>170</v>
      </c>
      <c r="E10" s="4">
        <v>250</v>
      </c>
      <c r="F10" s="4">
        <v>360</v>
      </c>
      <c r="G10" s="6"/>
      <c r="H10" s="6"/>
    </row>
    <row r="11" spans="1:8" ht="15" thickBot="1" x14ac:dyDescent="0.35">
      <c r="A11" s="1">
        <v>8685902</v>
      </c>
      <c r="B11" s="1">
        <v>12139897</v>
      </c>
      <c r="C11" s="3">
        <v>493654</v>
      </c>
      <c r="D11" s="4">
        <v>180</v>
      </c>
      <c r="E11" s="4">
        <v>260</v>
      </c>
      <c r="F11" s="4">
        <v>370</v>
      </c>
      <c r="G11" s="6"/>
      <c r="H11" s="6"/>
    </row>
    <row r="12" spans="1:8" ht="15" thickBot="1" x14ac:dyDescent="0.35">
      <c r="A12" s="1">
        <v>12139898</v>
      </c>
      <c r="B12" s="1">
        <v>14414441</v>
      </c>
      <c r="C12" s="3">
        <v>665941</v>
      </c>
      <c r="D12" s="4">
        <v>200</v>
      </c>
      <c r="E12" s="4">
        <v>265</v>
      </c>
      <c r="F12" s="4">
        <v>380</v>
      </c>
      <c r="G12" s="6"/>
      <c r="H12" s="6"/>
    </row>
    <row r="13" spans="1:8" ht="15" thickBot="1" x14ac:dyDescent="0.35">
      <c r="A13" s="1">
        <v>14414442</v>
      </c>
      <c r="B13" s="1">
        <v>17744713</v>
      </c>
      <c r="C13" s="3">
        <v>865711</v>
      </c>
      <c r="D13" s="4">
        <v>270</v>
      </c>
      <c r="E13" s="4">
        <v>315</v>
      </c>
      <c r="F13" s="4">
        <v>445</v>
      </c>
      <c r="G13" s="6"/>
      <c r="H13" s="6"/>
    </row>
    <row r="14" spans="1:8" ht="15" thickBot="1" x14ac:dyDescent="0.35">
      <c r="A14" s="1">
        <v>17744714</v>
      </c>
      <c r="B14" s="1">
        <v>21456759</v>
      </c>
      <c r="C14" s="3">
        <v>1047162</v>
      </c>
      <c r="D14" s="4">
        <v>350</v>
      </c>
      <c r="E14" s="4">
        <v>390</v>
      </c>
      <c r="F14" s="4">
        <v>510</v>
      </c>
      <c r="G14" s="6"/>
      <c r="H14" s="6"/>
    </row>
    <row r="15" spans="1:8" ht="15" thickBot="1" x14ac:dyDescent="0.35">
      <c r="A15" s="1">
        <v>21456760</v>
      </c>
      <c r="B15" s="1" t="s">
        <v>0</v>
      </c>
      <c r="C15" s="3">
        <v>1233192</v>
      </c>
      <c r="D15" s="4">
        <v>440</v>
      </c>
      <c r="E15" s="4">
        <v>500</v>
      </c>
      <c r="F15" s="4">
        <v>640</v>
      </c>
      <c r="G15" s="6"/>
      <c r="H15" s="6"/>
    </row>
    <row r="16" spans="1:8" ht="15" thickBot="1" x14ac:dyDescent="0.35">
      <c r="B16" s="39" t="s">
        <v>26</v>
      </c>
      <c r="C16" s="40">
        <v>3</v>
      </c>
      <c r="D16" s="40">
        <v>4</v>
      </c>
      <c r="E16" s="40">
        <v>5</v>
      </c>
      <c r="F16" s="40">
        <v>6</v>
      </c>
    </row>
    <row r="17" spans="2:6" ht="15" thickBot="1" x14ac:dyDescent="0.35">
      <c r="B17" s="39" t="s">
        <v>13</v>
      </c>
      <c r="C17" s="41" t="s">
        <v>11</v>
      </c>
      <c r="D17" s="41" t="s">
        <v>12</v>
      </c>
      <c r="E17" s="41" t="s">
        <v>12</v>
      </c>
      <c r="F17" s="41" t="s">
        <v>12</v>
      </c>
    </row>
  </sheetData>
  <autoFilter ref="A4:F4" xr:uid="{F2EF52FD-9913-4847-B46C-1DCBEAE7B0F3}"/>
  <mergeCells count="1">
    <mergeCell ref="A1:F1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Acrobat Document" dvAspect="DVASPECT_ICON" shapeId="1025" r:id="rId3">
          <objectPr defaultSize="0" autoPict="0" r:id="rId4">
            <anchor moveWithCells="1">
              <from>
                <xdr:col>6</xdr:col>
                <xdr:colOff>381000</xdr:colOff>
                <xdr:row>3</xdr:row>
                <xdr:rowOff>274320</xdr:rowOff>
              </from>
              <to>
                <xdr:col>6</xdr:col>
                <xdr:colOff>1295400</xdr:colOff>
                <xdr:row>4</xdr:row>
                <xdr:rowOff>76200</xdr:rowOff>
              </to>
            </anchor>
          </objectPr>
        </oleObject>
      </mc:Choice>
      <mc:Fallback>
        <oleObject progId="Acrobat Document" dvAspect="DVASPECT_ICON"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Viaticos y Assist Card</vt:lpstr>
      <vt:lpstr>Base</vt:lpstr>
      <vt:lpstr>En_Interior_Pais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Antonio Ortiz Rodriguez</dc:creator>
  <cp:lastModifiedBy>Luz Mary Palacios Castillo</cp:lastModifiedBy>
  <dcterms:created xsi:type="dcterms:W3CDTF">2025-11-05T01:00:01Z</dcterms:created>
  <dcterms:modified xsi:type="dcterms:W3CDTF">2026-03-03T18:18:33Z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2025-11-05T01:00:42Z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6285f117-a99b-4329-8239-4e1b3dfa493d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